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608" activeTab="0"/>
  </bookViews>
  <sheets>
    <sheet name="List1" sheetId="1" r:id="rId1"/>
  </sheets>
  <definedNames>
    <definedName name="Excel_BuiltIn_Print_Titles_1_1">'List1'!$A$3:$IU$3</definedName>
    <definedName name="Excel_BuiltIn_Print_Titles_1_1_1">'List1'!$A$3:$IS$3</definedName>
    <definedName name="Excel_BuiltIn_Print_Titles_1_1_1_1">'List1'!$A$3:$IQ$3</definedName>
    <definedName name="_xlnm.Print_Titles" localSheetId="0">'List1'!$3:$3</definedName>
  </definedNames>
  <calcPr fullCalcOnLoad="1"/>
</workbook>
</file>

<file path=xl/sharedStrings.xml><?xml version="1.0" encoding="utf-8"?>
<sst xmlns="http://schemas.openxmlformats.org/spreadsheetml/2006/main" count="112" uniqueCount="98">
  <si>
    <t>Příjmy z poskytování služeb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</si>
  <si>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</si>
  <si>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Městys Křivoklát</t>
  </si>
  <si>
    <t>NÁVRH ROZPOČTU</t>
  </si>
  <si>
    <t>Podrobný</t>
  </si>
  <si>
    <t>PŘÍJMY  2008</t>
  </si>
  <si>
    <t>Rok 2007</t>
  </si>
  <si>
    <t>Rok 2008</t>
  </si>
  <si>
    <t>Rok 2009</t>
  </si>
  <si>
    <t>Položka:</t>
  </si>
  <si>
    <t>Par.</t>
  </si>
  <si>
    <t xml:space="preserve"> </t>
  </si>
  <si>
    <t>Pol.</t>
  </si>
  <si>
    <t>Plnění</t>
  </si>
  <si>
    <t>Schválený</t>
  </si>
  <si>
    <t>Návrh</t>
  </si>
  <si>
    <t>Daňové příjmy:</t>
  </si>
  <si>
    <t>třída 1</t>
  </si>
  <si>
    <t>Daň z příjmu fyzických osob ze závislé činnosti</t>
  </si>
  <si>
    <t>Daň z příjmu fyz. osob ze samost. výděleč. činnosti</t>
  </si>
  <si>
    <t>Daň z příjmu fyz. osob vybírané dle zvl. sazby</t>
  </si>
  <si>
    <t>Daň z příjmu právnických osob</t>
  </si>
  <si>
    <t>Daň z příjmu právnických osob za obce</t>
  </si>
  <si>
    <t>Daň z přidané hodnoty</t>
  </si>
  <si>
    <t>Poplatky za vypouštění škodlivých látek do ovzduší</t>
  </si>
  <si>
    <t>Poplatek ze psů</t>
  </si>
  <si>
    <t>Pobytové poplatky (rekreační a lázeňský pobyt)</t>
  </si>
  <si>
    <t>Poplatek za užívání veřejného prostranství</t>
  </si>
  <si>
    <t>Poplatek z ubytovacích kapacit</t>
  </si>
  <si>
    <t>Poplatek za provozovaný VHP</t>
  </si>
  <si>
    <t>Správní poplatky</t>
  </si>
  <si>
    <t>Daň z nemovitostí</t>
  </si>
  <si>
    <t>Mezisoučet daňové příjmy</t>
  </si>
  <si>
    <t>Neinvestiční přijaté dotace ze stát.rozpočtu</t>
  </si>
  <si>
    <t>Ostatní neinvestiční dotace ze SR – úřad práce, sociální dávky</t>
  </si>
  <si>
    <t>Přijaté dotace od obcí na žáky ZŠ</t>
  </si>
  <si>
    <t>Mezisoučet dotace a vlastní rozpočtové účty</t>
  </si>
  <si>
    <t>Mezisoučet lesní hospodářství</t>
  </si>
  <si>
    <t>Vnitřní obchod a služby:</t>
  </si>
  <si>
    <t>Příjmy z pronájmu pozemků</t>
  </si>
  <si>
    <t>Pronájem ostatních nemovitostí (kiosek)</t>
  </si>
  <si>
    <t>Mezisoučet vnitřní obchod a služby</t>
  </si>
  <si>
    <t>Pitná voda:</t>
  </si>
  <si>
    <t>Příjmy z vodného</t>
  </si>
  <si>
    <t>Příjmy z pronájmu vodoměrů</t>
  </si>
  <si>
    <t>Přijaté nekapitálové příspěvky a náhrady</t>
  </si>
  <si>
    <t>Mezisoučet pitná voda:</t>
  </si>
  <si>
    <t>Čistírna odpadních vod:</t>
  </si>
  <si>
    <t>Příjmy z poskytovaných služeb – stočné</t>
  </si>
  <si>
    <t>Mezisoučet čistírna odpadních vod:</t>
  </si>
  <si>
    <t>Činnosti knihovnické:</t>
  </si>
  <si>
    <t>Příjmy z poskytování služeb – knihovnický poplatek</t>
  </si>
  <si>
    <t>Mezisoučet činnosti knihovnické:</t>
  </si>
  <si>
    <t>Sdělovací prostředky:</t>
  </si>
  <si>
    <t>Příjem z prodeje Křivoklátských novin</t>
  </si>
  <si>
    <t>Mezisoučet sdělovací prostředky:</t>
  </si>
  <si>
    <t>Ostatní činnosti kultury:</t>
  </si>
  <si>
    <t>Mezisoučet ost. činnosti kultury:</t>
  </si>
  <si>
    <t>Využití volného času dětí a mládeže</t>
  </si>
  <si>
    <t>Mezisoučet zájmová činnost</t>
  </si>
  <si>
    <t>Bytové hospodářství:</t>
  </si>
  <si>
    <t xml:space="preserve">Příjmy z poskytování služeb-zálohy </t>
  </si>
  <si>
    <t>Příjmu z pronájmu</t>
  </si>
  <si>
    <t>Mezisoučet bytové hospodářství:</t>
  </si>
  <si>
    <t>Nebytové hospodářství:</t>
  </si>
  <si>
    <t>Příjmy z pronájmu – garáž</t>
  </si>
  <si>
    <t>Mezisoučet nebytové hospodářství</t>
  </si>
  <si>
    <t>Pohřebnictví:</t>
  </si>
  <si>
    <t>Příjmy z poskytovaných služeb – hřbitovní poplatky</t>
  </si>
  <si>
    <t>Mezisoučet pohřebnictví:</t>
  </si>
  <si>
    <t>Komunální rozvoj</t>
  </si>
  <si>
    <t>Příjmy z pronájmu pozemků (zahrádky, chaty)</t>
  </si>
  <si>
    <t>Příjmy z prodeje pozemků</t>
  </si>
  <si>
    <t>Mezisoučet komunální služby</t>
  </si>
  <si>
    <t>Nakládání s odpady:</t>
  </si>
  <si>
    <t>Mezisoučet nakládání s odpady:</t>
  </si>
  <si>
    <t>Finanční vypořádání z let minulých</t>
  </si>
  <si>
    <t xml:space="preserve">Mezisoučet finanční vypořádání z let minulých- pečovatelská služba </t>
  </si>
  <si>
    <t>Ostatní příjmy z finančního vypořádání předchozích let</t>
  </si>
  <si>
    <t>Zastupitelstva obcí</t>
  </si>
  <si>
    <t>Činnost místní správy:</t>
  </si>
  <si>
    <t>Příjmy z poskytovaných služeb</t>
  </si>
  <si>
    <t>Mezisoučet činnost místní správy:</t>
  </si>
  <si>
    <t>Obecné příjmy a výdaje z finančních operací:</t>
  </si>
  <si>
    <t>Příjmy z úroků</t>
  </si>
  <si>
    <t>Mezisoučet obecné příjmy a výdaje z finančních operací:</t>
  </si>
  <si>
    <t>Vlastní příjmy celkem:</t>
  </si>
  <si>
    <t>Příjmy celkem</t>
  </si>
  <si>
    <t>F I N A N C O V Á N Í</t>
  </si>
  <si>
    <t>třída 8</t>
  </si>
  <si>
    <t>Uhrazené splátky dlouhodobých přijatých půjček-vyčerpaný úvěr</t>
  </si>
  <si>
    <t>(+)</t>
  </si>
  <si>
    <t>Uhrazené splátky dlouhodobých přijatých půjček-splátka úvěru</t>
  </si>
  <si>
    <t>(-)</t>
  </si>
  <si>
    <t>Finanční rezerva – ušetřeno z minulých let</t>
  </si>
  <si>
    <t>Sporoinvest</t>
  </si>
  <si>
    <t>Odvod výtěžku z provozování loterií</t>
  </si>
  <si>
    <t>Rok 2010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</si>
</sst>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#.00"/>
    <numFmt numFmtId="166" formatCode="#,##0.00\ &quot;Kč&quot;"/>
    <numFmt numFmtId="167" formatCode="#,##0.00\ _K_č"/>
    <numFmt numFmtId="168" formatCode="#,##0\ _K_č"/>
  </numFmts>
  <fonts count="41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sz val="8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 horizontal="right"/>
      <protection/>
    </xf>
    <xf numFmtId="164" fontId="3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/>
      <protection/>
    </xf>
    <xf numFmtId="0" fontId="2" fillId="33" borderId="0" xfId="0" applyFont="1" applyFill="1" applyAlignment="1">
      <alignment/>
    </xf>
    <xf numFmtId="0" fontId="3" fillId="33" borderId="0" xfId="0" applyNumberFormat="1" applyFont="1" applyFill="1" applyAlignment="1" applyProtection="1">
      <alignment horizontal="left"/>
      <protection/>
    </xf>
    <xf numFmtId="164" fontId="3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49" fontId="2" fillId="34" borderId="0" xfId="0" applyNumberFormat="1" applyFont="1" applyFill="1" applyAlignment="1" applyProtection="1">
      <alignment horizontal="left"/>
      <protection/>
    </xf>
    <xf numFmtId="0" fontId="2" fillId="34" borderId="0" xfId="0" applyNumberFormat="1" applyFont="1" applyFill="1" applyAlignment="1" applyProtection="1">
      <alignment horizontal="right"/>
      <protection/>
    </xf>
    <xf numFmtId="49" fontId="2" fillId="34" borderId="0" xfId="0" applyNumberFormat="1" applyFont="1" applyFill="1" applyAlignment="1" applyProtection="1">
      <alignment horizontal="center"/>
      <protection/>
    </xf>
    <xf numFmtId="0" fontId="2" fillId="34" borderId="0" xfId="0" applyNumberFormat="1" applyFont="1" applyFill="1" applyAlignment="1" applyProtection="1">
      <alignment horizontal="center"/>
      <protection/>
    </xf>
    <xf numFmtId="164" fontId="3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49" fontId="3" fillId="0" borderId="0" xfId="0" applyNumberFormat="1" applyFont="1" applyFill="1" applyAlignment="1" applyProtection="1">
      <alignment horizontal="left"/>
      <protection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49" fontId="2" fillId="0" borderId="0" xfId="0" applyNumberFormat="1" applyFont="1" applyFill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/>
      <protection/>
    </xf>
    <xf numFmtId="4" fontId="2" fillId="0" borderId="0" xfId="0" applyNumberFormat="1" applyFont="1" applyAlignment="1">
      <alignment/>
    </xf>
    <xf numFmtId="49" fontId="3" fillId="35" borderId="0" xfId="0" applyNumberFormat="1" applyFont="1" applyFill="1" applyAlignment="1" applyProtection="1">
      <alignment horizontal="left"/>
      <protection/>
    </xf>
    <xf numFmtId="0" fontId="4" fillId="35" borderId="0" xfId="0" applyNumberFormat="1" applyFont="1" applyFill="1" applyAlignment="1" applyProtection="1">
      <alignment horizontal="right"/>
      <protection/>
    </xf>
    <xf numFmtId="0" fontId="3" fillId="35" borderId="0" xfId="0" applyNumberFormat="1" applyFont="1" applyFill="1" applyAlignment="1" applyProtection="1">
      <alignment horizontal="right"/>
      <protection/>
    </xf>
    <xf numFmtId="4" fontId="3" fillId="35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Fill="1" applyAlignment="1" applyProtection="1">
      <alignment horizontal="right"/>
      <protection/>
    </xf>
    <xf numFmtId="4" fontId="2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3" fillId="0" borderId="0" xfId="0" applyNumberFormat="1" applyFont="1" applyFill="1" applyAlignment="1" applyProtection="1">
      <alignment horizontal="right"/>
      <protection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49" fontId="3" fillId="36" borderId="0" xfId="0" applyNumberFormat="1" applyFont="1" applyFill="1" applyAlignment="1" applyProtection="1">
      <alignment horizontal="left"/>
      <protection/>
    </xf>
    <xf numFmtId="0" fontId="4" fillId="36" borderId="0" xfId="0" applyNumberFormat="1" applyFont="1" applyFill="1" applyAlignment="1" applyProtection="1">
      <alignment horizontal="right"/>
      <protection/>
    </xf>
    <xf numFmtId="0" fontId="3" fillId="36" borderId="0" xfId="0" applyNumberFormat="1" applyFont="1" applyFill="1" applyAlignment="1" applyProtection="1">
      <alignment horizontal="right"/>
      <protection/>
    </xf>
    <xf numFmtId="4" fontId="3" fillId="36" borderId="0" xfId="0" applyNumberFormat="1" applyFont="1" applyFill="1" applyAlignment="1">
      <alignment/>
    </xf>
    <xf numFmtId="0" fontId="4" fillId="33" borderId="0" xfId="0" applyNumberFormat="1" applyFont="1" applyFill="1" applyAlignment="1" applyProtection="1">
      <alignment horizontal="right"/>
      <protection/>
    </xf>
    <xf numFmtId="4" fontId="3" fillId="33" borderId="0" xfId="0" applyNumberFormat="1" applyFont="1" applyFill="1" applyAlignment="1">
      <alignment/>
    </xf>
    <xf numFmtId="165" fontId="2" fillId="0" borderId="0" xfId="0" applyNumberFormat="1" applyFont="1" applyAlignment="1">
      <alignment/>
    </xf>
    <xf numFmtId="0" fontId="3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3" fillId="38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5"/>
  <sheetViews>
    <sheetView tabSelected="1" zoomScalePageLayoutView="0" workbookViewId="0" topLeftCell="A82">
      <selection activeCell="M108" sqref="M108"/>
    </sheetView>
  </sheetViews>
  <sheetFormatPr defaultColWidth="9.00390625" defaultRowHeight="12.75"/>
  <cols>
    <col min="1" max="1" width="50.625" style="1" customWidth="1"/>
    <col min="2" max="2" width="5.375" style="1" customWidth="1"/>
    <col min="3" max="3" width="4.00390625" style="1" customWidth="1"/>
    <col min="4" max="4" width="4.625" style="1" customWidth="1"/>
    <col min="5" max="5" width="2.625" style="1" customWidth="1"/>
    <col min="6" max="6" width="12.875" style="1" hidden="1" customWidth="1"/>
    <col min="7" max="9" width="12.50390625" style="1" hidden="1" customWidth="1"/>
    <col min="10" max="10" width="12.50390625" style="1" customWidth="1"/>
    <col min="11" max="32" width="8.625" style="1" customWidth="1"/>
    <col min="33" max="251" width="9.125" style="1" customWidth="1"/>
  </cols>
  <sheetData>
    <row r="1" spans="1:10" ht="12.75">
      <c r="A1" s="2" t="s">
        <v>2</v>
      </c>
      <c r="B1" s="3" t="s">
        <v>3</v>
      </c>
      <c r="C1" s="3"/>
      <c r="D1" s="3"/>
      <c r="E1" s="3"/>
      <c r="F1" s="4"/>
      <c r="G1" s="5" t="s">
        <v>4</v>
      </c>
      <c r="H1" s="6"/>
      <c r="I1" s="6"/>
      <c r="J1" s="47"/>
    </row>
    <row r="2" spans="1:10" ht="12.75">
      <c r="A2" s="7"/>
      <c r="B2" s="3" t="s">
        <v>5</v>
      </c>
      <c r="C2" s="3"/>
      <c r="D2" s="3"/>
      <c r="E2" s="3"/>
      <c r="F2" s="4" t="s">
        <v>6</v>
      </c>
      <c r="G2" s="8" t="s">
        <v>7</v>
      </c>
      <c r="H2" s="4" t="s">
        <v>7</v>
      </c>
      <c r="I2" s="9" t="s">
        <v>8</v>
      </c>
      <c r="J2" s="48" t="s">
        <v>97</v>
      </c>
    </row>
    <row r="3" spans="1:10" ht="12.75">
      <c r="A3" s="10" t="s">
        <v>9</v>
      </c>
      <c r="B3" s="11" t="s">
        <v>10</v>
      </c>
      <c r="C3" s="11" t="s">
        <v>11</v>
      </c>
      <c r="D3" s="12" t="s">
        <v>12</v>
      </c>
      <c r="E3" s="13"/>
      <c r="F3" s="14" t="s">
        <v>13</v>
      </c>
      <c r="G3" s="14" t="s">
        <v>14</v>
      </c>
      <c r="H3" s="14" t="s">
        <v>13</v>
      </c>
      <c r="I3" s="15" t="s">
        <v>15</v>
      </c>
      <c r="J3" s="46" t="s">
        <v>15</v>
      </c>
    </row>
    <row r="4" spans="1:8" ht="12.75">
      <c r="A4" s="16" t="s">
        <v>16</v>
      </c>
      <c r="B4" s="17" t="s">
        <v>17</v>
      </c>
      <c r="F4" s="18"/>
      <c r="G4" s="18"/>
      <c r="H4" s="18"/>
    </row>
    <row r="5" spans="1:10" ht="12.75">
      <c r="A5" s="19" t="s">
        <v>18</v>
      </c>
      <c r="C5" s="20"/>
      <c r="D5" s="21">
        <v>1111</v>
      </c>
      <c r="F5" s="22">
        <v>1120815.36</v>
      </c>
      <c r="G5" s="22">
        <v>1151306</v>
      </c>
      <c r="H5" s="22">
        <v>1066647.19</v>
      </c>
      <c r="I5" s="22">
        <v>1000000</v>
      </c>
      <c r="J5" s="22">
        <v>1000000</v>
      </c>
    </row>
    <row r="6" spans="1:10" ht="12.75">
      <c r="A6" s="19" t="s">
        <v>19</v>
      </c>
      <c r="C6" s="20"/>
      <c r="D6" s="21">
        <v>1112</v>
      </c>
      <c r="F6" s="22">
        <v>479011.45</v>
      </c>
      <c r="G6" s="22">
        <v>500000</v>
      </c>
      <c r="H6" s="22">
        <v>493210.15</v>
      </c>
      <c r="I6" s="22">
        <v>450000</v>
      </c>
      <c r="J6" s="22">
        <v>50000</v>
      </c>
    </row>
    <row r="7" spans="1:10" ht="12.75">
      <c r="A7" s="19" t="s">
        <v>20</v>
      </c>
      <c r="B7" s="20"/>
      <c r="C7" s="20"/>
      <c r="D7" s="21">
        <v>1113</v>
      </c>
      <c r="F7" s="22">
        <v>68087.04</v>
      </c>
      <c r="G7" s="22">
        <v>70000</v>
      </c>
      <c r="H7" s="22">
        <v>86323.09</v>
      </c>
      <c r="I7" s="22">
        <v>70000</v>
      </c>
      <c r="J7" s="22">
        <v>80000</v>
      </c>
    </row>
    <row r="8" spans="1:10" ht="12.75">
      <c r="A8" s="19" t="s">
        <v>21</v>
      </c>
      <c r="B8" s="20"/>
      <c r="C8" s="20"/>
      <c r="D8" s="21">
        <v>1121</v>
      </c>
      <c r="F8" s="22">
        <v>1235828.7</v>
      </c>
      <c r="G8" s="22">
        <v>1250000</v>
      </c>
      <c r="H8" s="22">
        <v>1497669.58</v>
      </c>
      <c r="I8" s="22">
        <v>1200000</v>
      </c>
      <c r="J8" s="22">
        <v>1100000</v>
      </c>
    </row>
    <row r="9" spans="1:10" ht="12.75">
      <c r="A9" s="19" t="s">
        <v>22</v>
      </c>
      <c r="B9" s="20"/>
      <c r="C9" s="20"/>
      <c r="D9" s="21">
        <v>1122</v>
      </c>
      <c r="F9" s="22">
        <v>265680</v>
      </c>
      <c r="G9" s="22">
        <v>300000</v>
      </c>
      <c r="H9" s="22">
        <v>232800</v>
      </c>
      <c r="I9" s="22">
        <v>150000</v>
      </c>
      <c r="J9" s="22">
        <v>150000</v>
      </c>
    </row>
    <row r="10" spans="1:11" ht="12.75">
      <c r="A10" s="19" t="s">
        <v>23</v>
      </c>
      <c r="B10" s="20"/>
      <c r="C10" s="20"/>
      <c r="D10" s="21">
        <v>1211</v>
      </c>
      <c r="F10" s="22">
        <v>1871962</v>
      </c>
      <c r="G10" s="22">
        <v>2100000</v>
      </c>
      <c r="H10" s="22">
        <v>2143825.03</v>
      </c>
      <c r="I10" s="22">
        <v>1750000</v>
      </c>
      <c r="J10" s="22">
        <v>1500000</v>
      </c>
      <c r="K10" s="49"/>
    </row>
    <row r="11" spans="1:10" ht="12.75">
      <c r="A11" s="19" t="s">
        <v>24</v>
      </c>
      <c r="B11" s="20"/>
      <c r="C11" s="20"/>
      <c r="D11" s="21">
        <v>1332</v>
      </c>
      <c r="F11" s="22">
        <v>12500</v>
      </c>
      <c r="G11" s="22">
        <v>12500</v>
      </c>
      <c r="H11" s="22">
        <v>11500</v>
      </c>
      <c r="I11" s="22">
        <v>11500</v>
      </c>
      <c r="J11" s="22">
        <v>10000</v>
      </c>
    </row>
    <row r="12" spans="1:10" ht="12.75">
      <c r="A12" s="19" t="s">
        <v>25</v>
      </c>
      <c r="B12" s="20"/>
      <c r="C12" s="20"/>
      <c r="D12" s="21">
        <v>1341</v>
      </c>
      <c r="F12" s="22">
        <v>23750</v>
      </c>
      <c r="G12" s="22">
        <v>22450</v>
      </c>
      <c r="H12" s="22">
        <v>22150</v>
      </c>
      <c r="I12" s="22">
        <v>22150</v>
      </c>
      <c r="J12" s="22">
        <v>22400</v>
      </c>
    </row>
    <row r="13" spans="1:10" ht="12.75">
      <c r="A13" s="19" t="s">
        <v>26</v>
      </c>
      <c r="B13" s="20"/>
      <c r="C13" s="20"/>
      <c r="D13" s="21">
        <v>1342</v>
      </c>
      <c r="F13" s="22">
        <v>34580</v>
      </c>
      <c r="G13" s="22">
        <v>35000</v>
      </c>
      <c r="H13" s="22">
        <v>28815</v>
      </c>
      <c r="I13" s="22">
        <v>30000</v>
      </c>
      <c r="J13" s="22">
        <v>30000</v>
      </c>
    </row>
    <row r="14" spans="1:10" ht="12.75">
      <c r="A14" s="19" t="s">
        <v>27</v>
      </c>
      <c r="B14" s="20"/>
      <c r="C14" s="20"/>
      <c r="D14" s="21">
        <v>1343</v>
      </c>
      <c r="F14" s="22">
        <v>1547912</v>
      </c>
      <c r="G14" s="22">
        <v>1345000</v>
      </c>
      <c r="H14" s="22">
        <v>1506500</v>
      </c>
      <c r="I14" s="22">
        <v>1500000</v>
      </c>
      <c r="J14" s="22">
        <v>1400000</v>
      </c>
    </row>
    <row r="15" spans="1:10" ht="12.75">
      <c r="A15" s="19" t="s">
        <v>28</v>
      </c>
      <c r="B15" s="20"/>
      <c r="C15" s="20"/>
      <c r="D15" s="21">
        <v>1345</v>
      </c>
      <c r="F15" s="22">
        <v>12731</v>
      </c>
      <c r="G15" s="22">
        <v>10000</v>
      </c>
      <c r="H15" s="22">
        <v>11220</v>
      </c>
      <c r="I15" s="22">
        <v>10000</v>
      </c>
      <c r="J15" s="22">
        <v>10000</v>
      </c>
    </row>
    <row r="16" spans="1:10" ht="12.75">
      <c r="A16" s="19" t="s">
        <v>29</v>
      </c>
      <c r="B16" s="20"/>
      <c r="C16" s="20"/>
      <c r="D16" s="21">
        <v>1347</v>
      </c>
      <c r="F16" s="22">
        <v>2000</v>
      </c>
      <c r="G16" s="22">
        <v>15000</v>
      </c>
      <c r="H16" s="22">
        <v>8300</v>
      </c>
      <c r="I16" s="22">
        <v>8000</v>
      </c>
      <c r="J16" s="22">
        <v>20000</v>
      </c>
    </row>
    <row r="17" spans="1:10" ht="12.75">
      <c r="A17" s="19" t="s">
        <v>96</v>
      </c>
      <c r="B17" s="20"/>
      <c r="C17" s="20"/>
      <c r="D17" s="21">
        <v>1351</v>
      </c>
      <c r="F17" s="22">
        <v>0</v>
      </c>
      <c r="G17" s="22">
        <v>0</v>
      </c>
      <c r="H17" s="22">
        <v>4842</v>
      </c>
      <c r="I17" s="22">
        <v>9000</v>
      </c>
      <c r="J17" s="22">
        <v>9000</v>
      </c>
    </row>
    <row r="18" spans="1:11" ht="12.75">
      <c r="A18" s="19" t="s">
        <v>30</v>
      </c>
      <c r="B18" s="20"/>
      <c r="C18" s="20"/>
      <c r="D18" s="21">
        <v>1361</v>
      </c>
      <c r="F18" s="22">
        <v>163680</v>
      </c>
      <c r="G18" s="22">
        <v>170000</v>
      </c>
      <c r="H18" s="22">
        <v>278490</v>
      </c>
      <c r="I18" s="22">
        <v>255000</v>
      </c>
      <c r="J18" s="22">
        <v>200000</v>
      </c>
      <c r="K18" s="49"/>
    </row>
    <row r="19" spans="1:11" ht="12.75">
      <c r="A19" s="19" t="s">
        <v>31</v>
      </c>
      <c r="B19" s="20"/>
      <c r="C19" s="20"/>
      <c r="D19" s="21">
        <v>1511</v>
      </c>
      <c r="F19" s="22">
        <v>142939.28</v>
      </c>
      <c r="G19" s="22">
        <v>150000</v>
      </c>
      <c r="H19" s="22">
        <v>262892.9</v>
      </c>
      <c r="I19" s="22">
        <v>250000</v>
      </c>
      <c r="J19" s="22">
        <v>350000</v>
      </c>
      <c r="K19" s="50"/>
    </row>
    <row r="20" spans="1:10" ht="12.75">
      <c r="A20" s="23" t="s">
        <v>32</v>
      </c>
      <c r="B20" s="24"/>
      <c r="C20" s="24"/>
      <c r="D20" s="24"/>
      <c r="E20" s="25"/>
      <c r="F20" s="26">
        <f>SUM(F5:F19)</f>
        <v>6981476.83</v>
      </c>
      <c r="G20" s="26">
        <f>SUM(G5:G19)</f>
        <v>7131256</v>
      </c>
      <c r="H20" s="26">
        <f>SUM(H5:H19)</f>
        <v>7655184.9399999995</v>
      </c>
      <c r="I20" s="26">
        <f>SUM(I5:I19)</f>
        <v>6715650</v>
      </c>
      <c r="J20" s="26">
        <f>SUM(J5:J19)</f>
        <v>5931400</v>
      </c>
    </row>
    <row r="21" spans="2:10" ht="12.75">
      <c r="B21" s="27" t="s">
        <v>11</v>
      </c>
      <c r="C21" s="20"/>
      <c r="D21" s="20"/>
      <c r="F21" s="22"/>
      <c r="G21" s="22"/>
      <c r="H21" s="22"/>
      <c r="I21" s="22"/>
      <c r="J21" s="22"/>
    </row>
    <row r="22" spans="1:10" ht="12.75">
      <c r="A22" s="19" t="s">
        <v>33</v>
      </c>
      <c r="B22" s="20"/>
      <c r="C22" s="20"/>
      <c r="D22" s="28">
        <v>4112</v>
      </c>
      <c r="F22" s="22">
        <v>1417791</v>
      </c>
      <c r="G22" s="22">
        <v>1469900</v>
      </c>
      <c r="H22" s="22">
        <v>1469900</v>
      </c>
      <c r="I22" s="22">
        <v>1521100</v>
      </c>
      <c r="J22" s="22">
        <v>1521100</v>
      </c>
    </row>
    <row r="23" spans="1:10" ht="12.75">
      <c r="A23" s="1" t="s">
        <v>34</v>
      </c>
      <c r="B23" s="20"/>
      <c r="C23" s="20"/>
      <c r="D23" s="20">
        <v>4116</v>
      </c>
      <c r="F23" s="22">
        <v>1030954</v>
      </c>
      <c r="G23" s="22">
        <v>1200000</v>
      </c>
      <c r="H23" s="22">
        <v>266315</v>
      </c>
      <c r="I23" s="22">
        <v>250000</v>
      </c>
      <c r="J23" s="29">
        <v>400000</v>
      </c>
    </row>
    <row r="24" spans="1:10" ht="12.75">
      <c r="A24" s="19" t="s">
        <v>35</v>
      </c>
      <c r="B24" s="20"/>
      <c r="C24" s="20"/>
      <c r="D24" s="28">
        <v>4121</v>
      </c>
      <c r="F24" s="22">
        <v>574083</v>
      </c>
      <c r="G24" s="29">
        <v>617000</v>
      </c>
      <c r="H24" s="22">
        <v>622633</v>
      </c>
      <c r="I24" s="29">
        <v>620000</v>
      </c>
      <c r="J24" s="29">
        <v>530000</v>
      </c>
    </row>
    <row r="25" spans="2:10" ht="12.75">
      <c r="B25" s="20"/>
      <c r="C25" s="20"/>
      <c r="D25" s="20"/>
      <c r="F25" s="29"/>
      <c r="G25" s="29"/>
      <c r="H25" s="29"/>
      <c r="I25" s="29"/>
      <c r="J25" s="29"/>
    </row>
    <row r="26" spans="1:10" ht="12.75">
      <c r="A26" s="23" t="s">
        <v>36</v>
      </c>
      <c r="B26" s="24"/>
      <c r="C26" s="24"/>
      <c r="D26" s="24"/>
      <c r="E26" s="25"/>
      <c r="F26" s="26" t="e">
        <f>SUM(F23:F24)+#REF!+F22</f>
        <v>#REF!</v>
      </c>
      <c r="G26" s="26" t="e">
        <f>SUM(G23:G24)+#REF!+G22</f>
        <v>#REF!</v>
      </c>
      <c r="H26" s="26" t="e">
        <f>SUM(H23:H24)+#REF!+H22</f>
        <v>#REF!</v>
      </c>
      <c r="I26" s="26" t="e">
        <f>SUM(I23:I24)+#REF!+I22</f>
        <v>#REF!</v>
      </c>
      <c r="J26" s="26">
        <v>2451100</v>
      </c>
    </row>
    <row r="27" spans="1:10" ht="12.75">
      <c r="A27" s="16"/>
      <c r="B27" s="28"/>
      <c r="C27" s="30"/>
      <c r="D27" s="30"/>
      <c r="E27" s="31"/>
      <c r="F27" s="32"/>
      <c r="G27" s="32"/>
      <c r="H27" s="32"/>
      <c r="I27" s="32"/>
      <c r="J27" s="32"/>
    </row>
    <row r="28" spans="1:10" ht="12.75">
      <c r="A28" s="34" t="s">
        <v>37</v>
      </c>
      <c r="B28" s="27" t="s">
        <v>11</v>
      </c>
      <c r="C28" s="20"/>
      <c r="D28" s="20" t="s">
        <v>11</v>
      </c>
      <c r="F28" s="33" t="e">
        <f>SUM(#REF!)</f>
        <v>#REF!</v>
      </c>
      <c r="G28" s="33" t="e">
        <f>SUM(#REF!)</f>
        <v>#REF!</v>
      </c>
      <c r="H28" s="33" t="e">
        <f>SUM(#REF!)</f>
        <v>#REF!</v>
      </c>
      <c r="I28" s="33" t="e">
        <f>SUM(#REF!)</f>
        <v>#REF!</v>
      </c>
      <c r="J28" s="33">
        <v>155</v>
      </c>
    </row>
    <row r="29" spans="2:10" ht="12.75">
      <c r="B29" s="20"/>
      <c r="C29" s="20"/>
      <c r="D29" s="20"/>
      <c r="F29" s="22"/>
      <c r="G29" s="22"/>
      <c r="H29" s="22"/>
      <c r="I29" s="22"/>
      <c r="J29" s="22"/>
    </row>
    <row r="30" spans="1:10" ht="12.75">
      <c r="A30" s="16" t="s">
        <v>38</v>
      </c>
      <c r="B30" s="20"/>
      <c r="C30" s="20"/>
      <c r="D30" s="20"/>
      <c r="F30" s="22"/>
      <c r="G30" s="22"/>
      <c r="H30" s="22"/>
      <c r="I30" s="22"/>
      <c r="J30" s="22"/>
    </row>
    <row r="31" spans="1:10" ht="12.75">
      <c r="A31" s="19" t="s">
        <v>39</v>
      </c>
      <c r="B31" s="20">
        <v>2141</v>
      </c>
      <c r="C31" s="20"/>
      <c r="D31" s="21">
        <v>2131</v>
      </c>
      <c r="F31" s="22">
        <v>20000</v>
      </c>
      <c r="G31" s="22">
        <v>20000</v>
      </c>
      <c r="H31" s="22">
        <v>30000</v>
      </c>
      <c r="I31" s="22">
        <v>20000</v>
      </c>
      <c r="J31" s="22">
        <v>20000</v>
      </c>
    </row>
    <row r="32" spans="1:10" ht="12.75">
      <c r="A32" s="19" t="s">
        <v>40</v>
      </c>
      <c r="B32" s="20"/>
      <c r="C32" s="20"/>
      <c r="D32" s="21">
        <v>2132</v>
      </c>
      <c r="F32" s="22">
        <v>50000</v>
      </c>
      <c r="G32" s="29">
        <v>90000</v>
      </c>
      <c r="H32" s="22">
        <v>90000</v>
      </c>
      <c r="I32" s="29">
        <v>90000</v>
      </c>
      <c r="J32" s="29">
        <v>90000</v>
      </c>
    </row>
    <row r="33" spans="1:10" ht="12.75">
      <c r="A33" s="16" t="s">
        <v>41</v>
      </c>
      <c r="B33" s="20"/>
      <c r="C33" s="35"/>
      <c r="D33" s="35"/>
      <c r="E33" s="34"/>
      <c r="F33" s="33">
        <f>SUM(F31:F32)</f>
        <v>70000</v>
      </c>
      <c r="G33" s="33">
        <f>SUM(G31:G32)</f>
        <v>110000</v>
      </c>
      <c r="H33" s="33">
        <f>SUM(H31:H32)</f>
        <v>120000</v>
      </c>
      <c r="I33" s="33">
        <f>SUM(I31:I32)</f>
        <v>110000</v>
      </c>
      <c r="J33" s="33">
        <v>110000</v>
      </c>
    </row>
    <row r="34" spans="2:10" ht="12.75">
      <c r="B34" s="20"/>
      <c r="C34" s="20"/>
      <c r="D34" s="20"/>
      <c r="F34" s="22"/>
      <c r="G34" s="22"/>
      <c r="H34" s="22"/>
      <c r="I34" s="22"/>
      <c r="J34" s="22"/>
    </row>
    <row r="35" spans="1:10" ht="12.75">
      <c r="A35" s="16" t="s">
        <v>42</v>
      </c>
      <c r="B35" s="20">
        <v>2310</v>
      </c>
      <c r="C35" s="20"/>
      <c r="D35" s="20"/>
      <c r="F35" s="22"/>
      <c r="G35" s="22"/>
      <c r="H35" s="22"/>
      <c r="I35" s="22"/>
      <c r="J35" s="22"/>
    </row>
    <row r="36" spans="1:10" ht="12.75">
      <c r="A36" s="19" t="s">
        <v>43</v>
      </c>
      <c r="B36" s="20"/>
      <c r="C36" s="20"/>
      <c r="D36" s="28">
        <v>2111</v>
      </c>
      <c r="F36" s="22">
        <v>172447.5</v>
      </c>
      <c r="G36" s="22">
        <v>180000</v>
      </c>
      <c r="H36" s="22">
        <v>192737</v>
      </c>
      <c r="I36" s="22">
        <v>180000</v>
      </c>
      <c r="J36" s="22">
        <v>190000</v>
      </c>
    </row>
    <row r="37" spans="1:10" ht="12.75">
      <c r="A37" s="19" t="s">
        <v>44</v>
      </c>
      <c r="B37" s="20"/>
      <c r="C37" s="20"/>
      <c r="D37" s="20">
        <v>2133</v>
      </c>
      <c r="F37" s="22">
        <v>4875</v>
      </c>
      <c r="G37" s="22">
        <v>4800</v>
      </c>
      <c r="H37" s="22">
        <v>4125</v>
      </c>
      <c r="I37" s="22">
        <v>4000</v>
      </c>
      <c r="J37" s="22">
        <v>3000</v>
      </c>
    </row>
    <row r="38" spans="1:10" ht="12.75">
      <c r="A38" s="19" t="s">
        <v>45</v>
      </c>
      <c r="B38" s="20"/>
      <c r="C38" s="20"/>
      <c r="D38" s="20">
        <v>2324</v>
      </c>
      <c r="F38" s="22">
        <v>11964</v>
      </c>
      <c r="G38" s="22">
        <v>10960</v>
      </c>
      <c r="H38" s="22">
        <v>10960</v>
      </c>
      <c r="I38" s="22">
        <v>10682</v>
      </c>
      <c r="J38" s="22">
        <v>10682</v>
      </c>
    </row>
    <row r="39" spans="1:10" ht="12.75">
      <c r="A39" s="16" t="s">
        <v>46</v>
      </c>
      <c r="B39" s="20"/>
      <c r="C39" s="35"/>
      <c r="D39" s="35"/>
      <c r="E39" s="34"/>
      <c r="F39" s="33">
        <f>SUM(F36:F38)</f>
        <v>189286.5</v>
      </c>
      <c r="G39" s="33">
        <f>SUM(G36:G38)</f>
        <v>195760</v>
      </c>
      <c r="H39" s="33">
        <f>SUM(H36:H38)</f>
        <v>207822</v>
      </c>
      <c r="I39" s="33">
        <f>SUM(I36:I38)</f>
        <v>194682</v>
      </c>
      <c r="J39" s="33">
        <f>SUM(J36:J38)</f>
        <v>203682</v>
      </c>
    </row>
    <row r="40" spans="2:10" ht="12.75">
      <c r="B40" s="20"/>
      <c r="C40" s="20"/>
      <c r="D40" s="20"/>
      <c r="F40" s="22"/>
      <c r="G40" s="22"/>
      <c r="H40" s="22"/>
      <c r="I40" s="22"/>
      <c r="J40" s="22"/>
    </row>
    <row r="41" spans="1:10" ht="12.75">
      <c r="A41" s="16" t="s">
        <v>47</v>
      </c>
      <c r="B41" s="20">
        <v>2321</v>
      </c>
      <c r="C41" s="20"/>
      <c r="D41" s="20"/>
      <c r="F41" s="22"/>
      <c r="G41" s="22"/>
      <c r="H41" s="22"/>
      <c r="I41" s="22"/>
      <c r="J41" s="22"/>
    </row>
    <row r="42" spans="1:10" ht="12.75">
      <c r="A42" s="19" t="s">
        <v>48</v>
      </c>
      <c r="B42" s="20"/>
      <c r="C42" s="20"/>
      <c r="D42" s="21">
        <v>2111</v>
      </c>
      <c r="F42" s="22">
        <v>49106</v>
      </c>
      <c r="G42" s="22">
        <v>45000</v>
      </c>
      <c r="H42" s="22">
        <v>61180</v>
      </c>
      <c r="I42" s="22">
        <v>55000</v>
      </c>
      <c r="J42" s="22">
        <v>50000</v>
      </c>
    </row>
    <row r="43" spans="1:10" ht="12.75">
      <c r="A43" s="16" t="s">
        <v>49</v>
      </c>
      <c r="B43" s="20"/>
      <c r="C43" s="35"/>
      <c r="D43" s="35"/>
      <c r="E43" s="34"/>
      <c r="F43" s="33">
        <f>SUM(F42:F42)</f>
        <v>49106</v>
      </c>
      <c r="G43" s="33">
        <f>SUM(G41:G42)</f>
        <v>45000</v>
      </c>
      <c r="H43" s="33">
        <f>SUM(H42:H42)</f>
        <v>61180</v>
      </c>
      <c r="I43" s="33">
        <f>SUM(I41:I42)</f>
        <v>55000</v>
      </c>
      <c r="J43" s="33">
        <f>SUM(J41:J42)</f>
        <v>50000</v>
      </c>
    </row>
    <row r="44" spans="2:10" ht="12.75">
      <c r="B44" s="20"/>
      <c r="C44" s="20"/>
      <c r="D44" s="20"/>
      <c r="F44" s="22"/>
      <c r="G44" s="22"/>
      <c r="H44" s="22"/>
      <c r="I44" s="22"/>
      <c r="J44" s="22"/>
    </row>
    <row r="45" spans="1:10" ht="12.75">
      <c r="A45" s="16" t="s">
        <v>50</v>
      </c>
      <c r="B45" s="20">
        <v>3314</v>
      </c>
      <c r="C45" s="20"/>
      <c r="D45" s="20"/>
      <c r="F45" s="22"/>
      <c r="G45" s="22"/>
      <c r="H45" s="22"/>
      <c r="I45" s="22"/>
      <c r="J45" s="22"/>
    </row>
    <row r="46" spans="1:10" ht="12.75">
      <c r="A46" s="19" t="s">
        <v>51</v>
      </c>
      <c r="B46" s="20"/>
      <c r="C46" s="20"/>
      <c r="D46" s="21">
        <v>2111</v>
      </c>
      <c r="F46" s="22">
        <v>4175</v>
      </c>
      <c r="G46" s="22">
        <v>5000</v>
      </c>
      <c r="H46" s="22">
        <v>5475</v>
      </c>
      <c r="I46" s="22">
        <v>5000</v>
      </c>
      <c r="J46" s="22">
        <v>4000</v>
      </c>
    </row>
    <row r="47" spans="1:10" ht="12.75">
      <c r="A47" s="16" t="s">
        <v>52</v>
      </c>
      <c r="B47" s="20"/>
      <c r="C47" s="35"/>
      <c r="D47" s="35"/>
      <c r="E47" s="34"/>
      <c r="F47" s="33">
        <f>SUM(F46:F46)</f>
        <v>4175</v>
      </c>
      <c r="G47" s="33">
        <f>SUM(G46:G46)</f>
        <v>5000</v>
      </c>
      <c r="H47" s="33">
        <f>SUM(H46:H46)</f>
        <v>5475</v>
      </c>
      <c r="I47" s="33">
        <f>SUM(I46:I46)</f>
        <v>5000</v>
      </c>
      <c r="J47" s="33">
        <f>SUM(J46:J46)</f>
        <v>4000</v>
      </c>
    </row>
    <row r="48" spans="1:10" ht="12.75">
      <c r="A48" s="16"/>
      <c r="B48" s="20"/>
      <c r="C48" s="20"/>
      <c r="D48" s="20"/>
      <c r="F48" s="22"/>
      <c r="G48" s="22"/>
      <c r="H48" s="22"/>
      <c r="I48" s="22"/>
      <c r="J48" s="22"/>
    </row>
    <row r="49" spans="1:10" ht="12.75">
      <c r="A49" s="16" t="s">
        <v>53</v>
      </c>
      <c r="B49" s="20">
        <v>3349</v>
      </c>
      <c r="C49" s="20"/>
      <c r="D49" s="20"/>
      <c r="F49" s="22"/>
      <c r="G49" s="22"/>
      <c r="H49" s="22"/>
      <c r="I49" s="22"/>
      <c r="J49" s="22"/>
    </row>
    <row r="50" spans="1:10" ht="12.75">
      <c r="A50" s="19" t="s">
        <v>54</v>
      </c>
      <c r="B50" s="20"/>
      <c r="C50" s="20"/>
      <c r="D50" s="20">
        <v>2111</v>
      </c>
      <c r="F50" s="22">
        <v>23434</v>
      </c>
      <c r="G50" s="22">
        <v>20000</v>
      </c>
      <c r="H50" s="22">
        <v>24040</v>
      </c>
      <c r="I50" s="22">
        <v>30000</v>
      </c>
      <c r="J50" s="22">
        <v>15000</v>
      </c>
    </row>
    <row r="51" spans="1:10" ht="12.75">
      <c r="A51" s="16" t="s">
        <v>55</v>
      </c>
      <c r="B51" s="20"/>
      <c r="C51" s="35"/>
      <c r="D51" s="35"/>
      <c r="E51" s="34"/>
      <c r="F51" s="33">
        <f>SUM(F50)</f>
        <v>23434</v>
      </c>
      <c r="G51" s="33">
        <f>SUM(G50)</f>
        <v>20000</v>
      </c>
      <c r="H51" s="33">
        <f>SUM(H50)</f>
        <v>24040</v>
      </c>
      <c r="I51" s="33">
        <f>SUM(I50)</f>
        <v>30000</v>
      </c>
      <c r="J51" s="33">
        <f>SUM(J50)</f>
        <v>15000</v>
      </c>
    </row>
    <row r="52" spans="1:10" ht="12.75">
      <c r="A52" s="16"/>
      <c r="B52" s="20"/>
      <c r="C52" s="20"/>
      <c r="D52" s="20"/>
      <c r="F52" s="33"/>
      <c r="G52" s="33"/>
      <c r="H52" s="33"/>
      <c r="I52" s="33"/>
      <c r="J52" s="33"/>
    </row>
    <row r="53" spans="1:10" ht="12.75">
      <c r="A53" s="16" t="s">
        <v>56</v>
      </c>
      <c r="B53" s="20">
        <v>3399</v>
      </c>
      <c r="C53" s="20"/>
      <c r="D53" s="20"/>
      <c r="F53" s="33"/>
      <c r="G53" s="33"/>
      <c r="H53" s="33"/>
      <c r="I53" s="33"/>
      <c r="J53" s="33"/>
    </row>
    <row r="54" spans="1:10" ht="12.75">
      <c r="A54" s="19" t="s">
        <v>0</v>
      </c>
      <c r="B54" s="20"/>
      <c r="C54" s="20"/>
      <c r="D54" s="20">
        <v>2111</v>
      </c>
      <c r="F54" s="22">
        <v>2000</v>
      </c>
      <c r="G54" s="22">
        <v>2000</v>
      </c>
      <c r="H54" s="22">
        <v>6000</v>
      </c>
      <c r="I54" s="22">
        <v>2000</v>
      </c>
      <c r="J54" s="22">
        <v>2000</v>
      </c>
    </row>
    <row r="55" spans="1:10" ht="12.75">
      <c r="A55" s="16" t="s">
        <v>57</v>
      </c>
      <c r="B55" s="20"/>
      <c r="C55" s="35"/>
      <c r="D55" s="35" t="s">
        <v>11</v>
      </c>
      <c r="E55" s="34"/>
      <c r="F55" s="33">
        <f>SUM(F54)</f>
        <v>2000</v>
      </c>
      <c r="G55" s="33">
        <f>SUM(G54)</f>
        <v>2000</v>
      </c>
      <c r="H55" s="33">
        <f>SUM(H54)</f>
        <v>6000</v>
      </c>
      <c r="I55" s="33">
        <f>SUM(I54)</f>
        <v>2000</v>
      </c>
      <c r="J55" s="33">
        <f>SUM(J54)</f>
        <v>2000</v>
      </c>
    </row>
    <row r="56" spans="1:10" ht="12.75">
      <c r="A56" s="16"/>
      <c r="B56" s="20"/>
      <c r="C56" s="35"/>
      <c r="D56" s="35"/>
      <c r="E56" s="34"/>
      <c r="F56" s="33"/>
      <c r="G56" s="33"/>
      <c r="H56" s="33"/>
      <c r="I56" s="33"/>
      <c r="J56" s="33"/>
    </row>
    <row r="57" spans="1:10" ht="12.75">
      <c r="A57" s="19" t="s">
        <v>58</v>
      </c>
      <c r="B57" s="20">
        <v>3421</v>
      </c>
      <c r="C57" s="35"/>
      <c r="D57" s="20">
        <v>3121</v>
      </c>
      <c r="E57" s="34"/>
      <c r="F57" s="22">
        <v>0</v>
      </c>
      <c r="G57" s="22">
        <v>0</v>
      </c>
      <c r="H57" s="22">
        <v>23100</v>
      </c>
      <c r="I57" s="33">
        <v>0</v>
      </c>
      <c r="J57" s="33">
        <v>0</v>
      </c>
    </row>
    <row r="58" spans="1:10" ht="12.75">
      <c r="A58" s="16" t="s">
        <v>59</v>
      </c>
      <c r="B58" s="20"/>
      <c r="C58" s="35"/>
      <c r="D58" s="35"/>
      <c r="E58" s="34"/>
      <c r="F58" s="33">
        <f>SUM(F57:F57)</f>
        <v>0</v>
      </c>
      <c r="G58" s="33">
        <f>SUM(G57:G57)</f>
        <v>0</v>
      </c>
      <c r="H58" s="33">
        <f>SUM(H57:H57)</f>
        <v>23100</v>
      </c>
      <c r="I58" s="33">
        <f>SUM(I57:I57)</f>
        <v>0</v>
      </c>
      <c r="J58" s="33">
        <f>SUM(J57:J57)</f>
        <v>0</v>
      </c>
    </row>
    <row r="59" spans="2:10" ht="12.75">
      <c r="B59" s="20"/>
      <c r="C59" s="20"/>
      <c r="D59" s="20"/>
      <c r="F59" s="22"/>
      <c r="G59" s="22"/>
      <c r="H59" s="22"/>
      <c r="I59" s="22"/>
      <c r="J59" s="22"/>
    </row>
    <row r="60" spans="1:10" ht="12.75">
      <c r="A60" s="16" t="s">
        <v>60</v>
      </c>
      <c r="B60" s="20">
        <v>3612</v>
      </c>
      <c r="C60" s="20"/>
      <c r="D60" s="20"/>
      <c r="F60" s="22"/>
      <c r="G60" s="22"/>
      <c r="H60" s="22"/>
      <c r="I60" s="22"/>
      <c r="J60" s="22"/>
    </row>
    <row r="61" spans="1:10" ht="12.75">
      <c r="A61" s="19" t="s">
        <v>61</v>
      </c>
      <c r="B61" s="20"/>
      <c r="C61" s="20"/>
      <c r="D61" s="20">
        <v>2111</v>
      </c>
      <c r="F61" s="22">
        <v>33023</v>
      </c>
      <c r="G61" s="22">
        <v>32000</v>
      </c>
      <c r="H61" s="22">
        <v>29005</v>
      </c>
      <c r="I61" s="22">
        <v>26000</v>
      </c>
      <c r="J61" s="22">
        <v>27000</v>
      </c>
    </row>
    <row r="62" spans="1:10" ht="12.75">
      <c r="A62" s="19" t="s">
        <v>62</v>
      </c>
      <c r="B62" s="20"/>
      <c r="C62" s="20"/>
      <c r="D62" s="28">
        <v>2132</v>
      </c>
      <c r="F62" s="22">
        <v>142792</v>
      </c>
      <c r="G62" s="22">
        <v>135000</v>
      </c>
      <c r="H62" s="22">
        <v>131382</v>
      </c>
      <c r="I62" s="22">
        <v>120000</v>
      </c>
      <c r="J62" s="22">
        <v>140000</v>
      </c>
    </row>
    <row r="63" spans="1:10" ht="12.75">
      <c r="A63" s="16" t="s">
        <v>63</v>
      </c>
      <c r="B63" s="20"/>
      <c r="C63" s="35"/>
      <c r="D63" s="35"/>
      <c r="E63" s="34"/>
      <c r="F63" s="33">
        <f>SUM(F61:F62)</f>
        <v>175815</v>
      </c>
      <c r="G63" s="33">
        <f>SUM(G61:G62)</f>
        <v>167000</v>
      </c>
      <c r="H63" s="33">
        <f>SUM(H61:H62)</f>
        <v>160387</v>
      </c>
      <c r="I63" s="33">
        <f>SUM(I61:I62)</f>
        <v>146000</v>
      </c>
      <c r="J63" s="33">
        <f>SUM(J61:J62)</f>
        <v>167000</v>
      </c>
    </row>
    <row r="64" spans="1:10" ht="12.75">
      <c r="A64" s="16"/>
      <c r="B64" s="20"/>
      <c r="C64" s="20"/>
      <c r="D64" s="20"/>
      <c r="F64" s="33"/>
      <c r="G64" s="33"/>
      <c r="H64" s="33"/>
      <c r="I64" s="33"/>
      <c r="J64" s="33"/>
    </row>
    <row r="65" spans="1:10" ht="12.75">
      <c r="A65" s="16" t="s">
        <v>64</v>
      </c>
      <c r="B65" s="20">
        <v>3613</v>
      </c>
      <c r="C65" s="20"/>
      <c r="D65" s="20"/>
      <c r="F65" s="33"/>
      <c r="G65" s="33"/>
      <c r="H65" s="33"/>
      <c r="I65" s="33"/>
      <c r="J65" s="33"/>
    </row>
    <row r="66" spans="1:10" ht="12.75">
      <c r="A66" s="19" t="s">
        <v>65</v>
      </c>
      <c r="B66" s="20"/>
      <c r="C66" s="20"/>
      <c r="D66" s="20">
        <v>2132</v>
      </c>
      <c r="F66" s="22">
        <v>0</v>
      </c>
      <c r="G66" s="22">
        <v>4008</v>
      </c>
      <c r="H66" s="22">
        <v>3344</v>
      </c>
      <c r="I66" s="22">
        <v>0</v>
      </c>
      <c r="J66" s="22">
        <v>3900</v>
      </c>
    </row>
    <row r="67" spans="1:10" ht="12.75">
      <c r="A67" s="16" t="s">
        <v>66</v>
      </c>
      <c r="B67" s="20"/>
      <c r="C67" s="35"/>
      <c r="D67" s="35"/>
      <c r="E67" s="34"/>
      <c r="F67" s="33">
        <f>SUM(F65:F66)</f>
        <v>0</v>
      </c>
      <c r="G67" s="33">
        <f>SUM(G65:G66)</f>
        <v>4008</v>
      </c>
      <c r="H67" s="33">
        <f>SUM(H65:H66)</f>
        <v>3344</v>
      </c>
      <c r="I67" s="33">
        <f>SUM(I65:I66)</f>
        <v>0</v>
      </c>
      <c r="J67" s="33">
        <f>SUM(J65:J66)</f>
        <v>3900</v>
      </c>
    </row>
    <row r="68" spans="2:10" ht="12.75">
      <c r="B68" s="20"/>
      <c r="C68" s="20"/>
      <c r="D68" s="20"/>
      <c r="F68" s="22"/>
      <c r="G68" s="22"/>
      <c r="H68" s="22"/>
      <c r="I68" s="22"/>
      <c r="J68" s="22"/>
    </row>
    <row r="69" spans="1:12" ht="12.75">
      <c r="A69" s="16" t="s">
        <v>67</v>
      </c>
      <c r="B69" s="20">
        <v>3632</v>
      </c>
      <c r="C69" s="20"/>
      <c r="D69" s="20"/>
      <c r="F69" s="22"/>
      <c r="G69" s="22"/>
      <c r="H69" s="22"/>
      <c r="I69" s="22"/>
      <c r="J69" s="22"/>
      <c r="L69" s="1" t="s">
        <v>1</v>
      </c>
    </row>
    <row r="70" spans="1:10" ht="12.75">
      <c r="A70" s="19" t="s">
        <v>68</v>
      </c>
      <c r="B70" s="20"/>
      <c r="C70" s="20"/>
      <c r="D70" s="21">
        <v>2111</v>
      </c>
      <c r="F70" s="22">
        <v>12610</v>
      </c>
      <c r="G70" s="22">
        <v>5000</v>
      </c>
      <c r="H70" s="22">
        <v>7808</v>
      </c>
      <c r="I70" s="22">
        <v>3000</v>
      </c>
      <c r="J70" s="22">
        <v>1000</v>
      </c>
    </row>
    <row r="71" spans="1:10" ht="12.75">
      <c r="A71" s="16" t="s">
        <v>69</v>
      </c>
      <c r="B71" s="20"/>
      <c r="C71" s="35"/>
      <c r="D71" s="35"/>
      <c r="E71" s="34"/>
      <c r="F71" s="33" t="e">
        <f>SUM(F70+#REF!)</f>
        <v>#REF!</v>
      </c>
      <c r="G71" s="33">
        <f>SUM(G70:G70)</f>
        <v>5000</v>
      </c>
      <c r="H71" s="33" t="e">
        <f>SUM(H70+#REF!)</f>
        <v>#REF!</v>
      </c>
      <c r="I71" s="33">
        <f>SUM(I70:I70)</f>
        <v>3000</v>
      </c>
      <c r="J71" s="33">
        <f>SUM(J70:J70)</f>
        <v>1000</v>
      </c>
    </row>
    <row r="72" spans="2:10" ht="12.75">
      <c r="B72" s="20"/>
      <c r="C72" s="20"/>
      <c r="D72" s="20"/>
      <c r="F72" s="22"/>
      <c r="G72" s="22"/>
      <c r="H72" s="22"/>
      <c r="I72" s="22"/>
      <c r="J72" s="22"/>
    </row>
    <row r="73" spans="1:10" ht="12.75">
      <c r="A73" s="34" t="s">
        <v>70</v>
      </c>
      <c r="B73" s="20">
        <v>3639</v>
      </c>
      <c r="C73" s="20"/>
      <c r="D73" s="20"/>
      <c r="F73" s="22"/>
      <c r="G73" s="22"/>
      <c r="H73" s="22"/>
      <c r="I73" s="22"/>
      <c r="J73" s="22"/>
    </row>
    <row r="74" spans="1:10" ht="12.75">
      <c r="A74" s="1" t="s">
        <v>71</v>
      </c>
      <c r="B74" s="20"/>
      <c r="C74" s="20"/>
      <c r="D74" s="20">
        <v>2131</v>
      </c>
      <c r="F74" s="22">
        <v>9978</v>
      </c>
      <c r="G74" s="22">
        <v>11403</v>
      </c>
      <c r="H74" s="22">
        <v>11403</v>
      </c>
      <c r="I74" s="22">
        <v>14000</v>
      </c>
      <c r="J74" s="22">
        <v>14000</v>
      </c>
    </row>
    <row r="75" spans="1:10" ht="12.75">
      <c r="A75" s="1" t="s">
        <v>72</v>
      </c>
      <c r="B75" s="20"/>
      <c r="C75" s="20"/>
      <c r="D75" s="20">
        <v>3111</v>
      </c>
      <c r="F75" s="22">
        <v>2850</v>
      </c>
      <c r="G75" s="22">
        <v>0</v>
      </c>
      <c r="H75" s="22">
        <v>0</v>
      </c>
      <c r="I75" s="22">
        <v>0</v>
      </c>
      <c r="J75" s="22">
        <v>20000</v>
      </c>
    </row>
    <row r="76" spans="1:10" ht="12.75">
      <c r="A76" s="34" t="s">
        <v>73</v>
      </c>
      <c r="B76" s="20"/>
      <c r="C76" s="35"/>
      <c r="D76" s="35"/>
      <c r="E76" s="34"/>
      <c r="F76" s="33">
        <f>SUM(F74:F75)</f>
        <v>12828</v>
      </c>
      <c r="G76" s="33">
        <f>SUM(G74:G75)</f>
        <v>11403</v>
      </c>
      <c r="H76" s="33">
        <f>SUM(H74:H75)</f>
        <v>11403</v>
      </c>
      <c r="I76" s="33">
        <f>SUM(I74:I75)</f>
        <v>14000</v>
      </c>
      <c r="J76" s="33">
        <f>SUM(J74:J75)</f>
        <v>34000</v>
      </c>
    </row>
    <row r="77" spans="2:10" ht="12.75">
      <c r="B77" s="20"/>
      <c r="C77" s="20"/>
      <c r="D77" s="20"/>
      <c r="F77" s="22"/>
      <c r="G77" s="22"/>
      <c r="H77" s="22"/>
      <c r="I77" s="22"/>
      <c r="J77" s="22"/>
    </row>
    <row r="78" spans="1:10" ht="12.75">
      <c r="A78" s="16" t="s">
        <v>74</v>
      </c>
      <c r="B78" s="20" t="s">
        <v>11</v>
      </c>
      <c r="C78" s="20"/>
      <c r="D78" s="20"/>
      <c r="F78" s="22"/>
      <c r="G78" s="22"/>
      <c r="H78" s="22"/>
      <c r="I78" s="22"/>
      <c r="J78" s="22"/>
    </row>
    <row r="79" spans="1:10" ht="12.75">
      <c r="A79" s="16" t="s">
        <v>75</v>
      </c>
      <c r="B79" s="20"/>
      <c r="C79" s="35"/>
      <c r="D79" s="35"/>
      <c r="E79" s="34"/>
      <c r="F79" s="33" t="e">
        <f>SUM(#REF!+#REF!+#REF!)</f>
        <v>#REF!</v>
      </c>
      <c r="G79" s="33" t="e">
        <f>SUM(#REF!+#REF!+#REF!)</f>
        <v>#REF!</v>
      </c>
      <c r="H79" s="33" t="e">
        <f>SUM(#REF!+#REF!+#REF!)</f>
        <v>#REF!</v>
      </c>
      <c r="I79" s="33" t="e">
        <f>SUM(#REF!+#REF!+#REF!)</f>
        <v>#REF!</v>
      </c>
      <c r="J79" s="33">
        <v>430000</v>
      </c>
    </row>
    <row r="80" spans="1:10" ht="12.75">
      <c r="A80" s="16"/>
      <c r="B80" s="20"/>
      <c r="C80" s="20"/>
      <c r="D80" s="20"/>
      <c r="F80" s="33"/>
      <c r="G80" s="33"/>
      <c r="H80" s="33"/>
      <c r="I80" s="33"/>
      <c r="J80" s="33"/>
    </row>
    <row r="81" spans="1:10" ht="12.75">
      <c r="A81" s="19" t="s">
        <v>76</v>
      </c>
      <c r="B81" s="20">
        <v>4351</v>
      </c>
      <c r="C81" s="20"/>
      <c r="D81" s="20" t="s">
        <v>11</v>
      </c>
      <c r="F81" s="22">
        <v>0</v>
      </c>
      <c r="G81" s="22">
        <v>67104</v>
      </c>
      <c r="H81" s="22">
        <v>67104</v>
      </c>
      <c r="I81" s="22">
        <v>7903</v>
      </c>
      <c r="J81" s="22">
        <v>0</v>
      </c>
    </row>
    <row r="82" spans="1:10" ht="12.75">
      <c r="A82" s="16" t="s">
        <v>77</v>
      </c>
      <c r="B82" s="20"/>
      <c r="C82" s="35"/>
      <c r="D82" s="20">
        <v>2229</v>
      </c>
      <c r="E82" s="34"/>
      <c r="F82" s="33">
        <f>SUM(F81:F81)</f>
        <v>0</v>
      </c>
      <c r="G82" s="33">
        <f>SUM(G81:G81)</f>
        <v>67104</v>
      </c>
      <c r="H82" s="33">
        <f>SUM(H81:H81)</f>
        <v>67104</v>
      </c>
      <c r="I82" s="33">
        <f>SUM(I81:I81)</f>
        <v>7903</v>
      </c>
      <c r="J82" s="33">
        <f>SUM(J81:J81)</f>
        <v>0</v>
      </c>
    </row>
    <row r="83" spans="1:10" ht="12.75">
      <c r="A83" s="16"/>
      <c r="B83" s="20"/>
      <c r="C83" s="35"/>
      <c r="D83" s="20"/>
      <c r="E83" s="34"/>
      <c r="F83" s="33"/>
      <c r="G83" s="33"/>
      <c r="H83" s="33"/>
      <c r="I83" s="33"/>
      <c r="J83" s="33"/>
    </row>
    <row r="84" spans="1:10" ht="12.75">
      <c r="A84" s="19" t="s">
        <v>78</v>
      </c>
      <c r="B84" s="20">
        <v>6112</v>
      </c>
      <c r="C84" s="35"/>
      <c r="D84" s="20">
        <v>2222</v>
      </c>
      <c r="E84" s="34"/>
      <c r="F84" s="22">
        <v>0</v>
      </c>
      <c r="G84" s="22">
        <v>0</v>
      </c>
      <c r="H84" s="22">
        <v>5196</v>
      </c>
      <c r="I84" s="22">
        <v>0</v>
      </c>
      <c r="J84" s="22">
        <v>0</v>
      </c>
    </row>
    <row r="85" spans="1:10" ht="12.75">
      <c r="A85" s="16" t="s">
        <v>79</v>
      </c>
      <c r="B85" s="20"/>
      <c r="C85" s="35"/>
      <c r="D85" s="20"/>
      <c r="E85" s="34"/>
      <c r="F85" s="33">
        <f>F84</f>
        <v>0</v>
      </c>
      <c r="G85" s="33">
        <f>G84</f>
        <v>0</v>
      </c>
      <c r="H85" s="33">
        <f>H84</f>
        <v>5196</v>
      </c>
      <c r="I85" s="33">
        <f>I84</f>
        <v>0</v>
      </c>
      <c r="J85" s="33">
        <f>J84</f>
        <v>0</v>
      </c>
    </row>
    <row r="86" spans="1:10" ht="12.75">
      <c r="A86" s="36"/>
      <c r="B86" s="20"/>
      <c r="C86" s="20"/>
      <c r="D86" s="20"/>
      <c r="F86" s="22"/>
      <c r="G86" s="22"/>
      <c r="H86" s="22"/>
      <c r="I86" s="22"/>
      <c r="J86" s="22"/>
    </row>
    <row r="87" spans="1:10" ht="12.75">
      <c r="A87" s="16" t="s">
        <v>80</v>
      </c>
      <c r="B87" s="20">
        <v>6171</v>
      </c>
      <c r="C87" s="20"/>
      <c r="D87" s="20"/>
      <c r="F87" s="22"/>
      <c r="G87" s="22"/>
      <c r="H87" s="22"/>
      <c r="I87" s="22"/>
      <c r="J87" s="22"/>
    </row>
    <row r="88" spans="1:10" ht="12.75">
      <c r="A88" s="19" t="s">
        <v>81</v>
      </c>
      <c r="B88" s="20"/>
      <c r="C88" s="20" t="s">
        <v>11</v>
      </c>
      <c r="D88" s="21">
        <v>2111</v>
      </c>
      <c r="F88" s="22">
        <v>285193</v>
      </c>
      <c r="G88" s="22">
        <v>280200</v>
      </c>
      <c r="H88" s="22">
        <v>287314</v>
      </c>
      <c r="I88" s="22">
        <v>280000</v>
      </c>
      <c r="J88" s="22">
        <v>200000</v>
      </c>
    </row>
    <row r="89" spans="1:10" ht="12.75">
      <c r="A89" s="16" t="s">
        <v>82</v>
      </c>
      <c r="B89" s="20"/>
      <c r="C89" s="35"/>
      <c r="D89" s="35"/>
      <c r="E89" s="34"/>
      <c r="F89" s="33">
        <f>SUM(F88:F88)</f>
        <v>285193</v>
      </c>
      <c r="G89" s="33">
        <f>SUM(G88:G88)</f>
        <v>280200</v>
      </c>
      <c r="H89" s="33">
        <f>SUM(H88:H88)</f>
        <v>287314</v>
      </c>
      <c r="I89" s="33">
        <f>SUM(I88:I88)</f>
        <v>280000</v>
      </c>
      <c r="J89" s="33">
        <f>SUM(J88:J88)</f>
        <v>200000</v>
      </c>
    </row>
    <row r="90" spans="2:10" ht="12.75">
      <c r="B90" s="20"/>
      <c r="C90" s="20"/>
      <c r="D90" s="20"/>
      <c r="F90" s="22"/>
      <c r="G90" s="22"/>
      <c r="H90" s="22"/>
      <c r="I90" s="22"/>
      <c r="J90" s="22"/>
    </row>
    <row r="91" spans="1:10" ht="12.75">
      <c r="A91" s="16" t="s">
        <v>83</v>
      </c>
      <c r="B91" s="20">
        <v>6310</v>
      </c>
      <c r="C91" s="20"/>
      <c r="D91" s="20"/>
      <c r="F91" s="22"/>
      <c r="G91" s="22"/>
      <c r="H91" s="22"/>
      <c r="I91" s="22"/>
      <c r="J91" s="22"/>
    </row>
    <row r="92" spans="1:10" ht="12.75">
      <c r="A92" s="19" t="s">
        <v>84</v>
      </c>
      <c r="B92" s="20" t="s">
        <v>11</v>
      </c>
      <c r="C92" s="20"/>
      <c r="D92" s="21">
        <v>2141</v>
      </c>
      <c r="F92" s="22">
        <v>29184.57</v>
      </c>
      <c r="G92" s="22">
        <v>20000</v>
      </c>
      <c r="H92" s="22">
        <v>47419.08</v>
      </c>
      <c r="I92" s="22">
        <v>22000</v>
      </c>
      <c r="J92" s="22">
        <v>5000</v>
      </c>
    </row>
    <row r="93" spans="1:10" ht="12.75">
      <c r="A93" s="16" t="s">
        <v>85</v>
      </c>
      <c r="B93" s="35"/>
      <c r="C93" s="35"/>
      <c r="D93" s="35"/>
      <c r="E93" s="34"/>
      <c r="F93" s="33">
        <f>SUM(F92:F92)</f>
        <v>29184.57</v>
      </c>
      <c r="G93" s="33">
        <f>SUM(G92:G92)</f>
        <v>20000</v>
      </c>
      <c r="H93" s="33">
        <f>SUM(H92:H92)</f>
        <v>47419.08</v>
      </c>
      <c r="I93" s="33">
        <f>SUM(I92:I92)</f>
        <v>22000</v>
      </c>
      <c r="J93" s="33">
        <f>SUM(J92:J92)</f>
        <v>5000</v>
      </c>
    </row>
    <row r="94" spans="1:10" ht="12.75">
      <c r="A94" s="16"/>
      <c r="B94" s="20"/>
      <c r="C94" s="20"/>
      <c r="D94" s="20"/>
      <c r="F94" s="33"/>
      <c r="G94" s="33"/>
      <c r="H94" s="33"/>
      <c r="I94" s="33"/>
      <c r="J94" s="33"/>
    </row>
    <row r="95" spans="2:10" ht="12.75">
      <c r="B95" s="20"/>
      <c r="C95" s="20"/>
      <c r="D95" s="20"/>
      <c r="F95" s="22"/>
      <c r="G95" s="22"/>
      <c r="H95" s="22"/>
      <c r="I95" s="22"/>
      <c r="J95" s="22"/>
    </row>
    <row r="96" spans="1:10" ht="12.75">
      <c r="A96" s="23" t="s">
        <v>86</v>
      </c>
      <c r="B96" s="24"/>
      <c r="C96" s="24"/>
      <c r="D96" s="24"/>
      <c r="E96" s="25"/>
      <c r="F96" s="26" t="e">
        <f>F28+F33+F39+F43+F47+F51+F55+F58+F63+F67+F71+F76+F79+F82+F85+F89+F93</f>
        <v>#REF!</v>
      </c>
      <c r="G96" s="26" t="e">
        <f>G28+G33+G39+G43+G47+G51+G55+G58+G63+G67+G71+G76+G79+G82+G85+G89+G93</f>
        <v>#REF!</v>
      </c>
      <c r="H96" s="26" t="e">
        <f>H28+H33+H39+H43+H47+H51+H55+H58+H63+H67+H71+H76+H79+H82+H85+H89+H93</f>
        <v>#REF!</v>
      </c>
      <c r="I96" s="26" t="e">
        <f>I28+I33+I39+I43+I47+I51+I55+I58+I63+I67+I71+I76+I79+I82+I85+I89+I93</f>
        <v>#REF!</v>
      </c>
      <c r="J96" s="26">
        <f>J28+J33+J39+J43+J47+J51+J55+J58+J63+J67+J71+J76+J79+J82+J85+J89+J93</f>
        <v>1225737</v>
      </c>
    </row>
    <row r="97" spans="1:256" s="38" customFormat="1" ht="12.75">
      <c r="A97" s="16"/>
      <c r="B97" s="28"/>
      <c r="C97" s="28"/>
      <c r="D97" s="28"/>
      <c r="E97" s="37"/>
      <c r="F97" s="29"/>
      <c r="G97" s="29"/>
      <c r="H97" s="29"/>
      <c r="I97" s="29"/>
      <c r="J97" s="29"/>
      <c r="IR97"/>
      <c r="IS97"/>
      <c r="IT97"/>
      <c r="IU97"/>
      <c r="IV97"/>
    </row>
    <row r="98" spans="1:256" s="38" customFormat="1" ht="12.75">
      <c r="A98" s="39" t="s">
        <v>87</v>
      </c>
      <c r="B98" s="40"/>
      <c r="C98" s="40"/>
      <c r="D98" s="40"/>
      <c r="E98" s="41"/>
      <c r="F98" s="42" t="e">
        <f>SUM(F20+F26+F96)</f>
        <v>#REF!</v>
      </c>
      <c r="G98" s="42" t="e">
        <f>SUM(G20+G26+G96)</f>
        <v>#REF!</v>
      </c>
      <c r="H98" s="42" t="e">
        <f>SUM(H20+H26+H96)</f>
        <v>#REF!</v>
      </c>
      <c r="I98" s="42" t="e">
        <f>SUM(I20+I26+I96)</f>
        <v>#REF!</v>
      </c>
      <c r="J98" s="42">
        <f>SUM(J20+J26+J96)</f>
        <v>9608237</v>
      </c>
      <c r="IR98"/>
      <c r="IS98"/>
      <c r="IT98"/>
      <c r="IU98"/>
      <c r="IV98"/>
    </row>
    <row r="99" spans="1:256" s="38" customFormat="1" ht="12.75">
      <c r="A99" s="16"/>
      <c r="B99" s="28"/>
      <c r="C99" s="28"/>
      <c r="D99" s="28"/>
      <c r="E99" s="37"/>
      <c r="F99" s="29"/>
      <c r="G99" s="29"/>
      <c r="H99" s="29"/>
      <c r="I99" s="29"/>
      <c r="J99" s="29"/>
      <c r="IR99"/>
      <c r="IS99"/>
      <c r="IT99"/>
      <c r="IU99"/>
      <c r="IV99"/>
    </row>
    <row r="100" spans="1:256" s="38" customFormat="1" ht="12.75">
      <c r="A100" s="16" t="s">
        <v>88</v>
      </c>
      <c r="B100" s="28" t="s">
        <v>89</v>
      </c>
      <c r="C100" s="28"/>
      <c r="D100" s="28"/>
      <c r="E100" s="37"/>
      <c r="F100" s="29"/>
      <c r="G100" s="29"/>
      <c r="H100" s="29"/>
      <c r="I100" s="29"/>
      <c r="J100" s="29"/>
      <c r="IR100"/>
      <c r="IS100"/>
      <c r="IT100"/>
      <c r="IU100"/>
      <c r="IV100"/>
    </row>
    <row r="101" spans="1:256" s="38" customFormat="1" ht="12.75">
      <c r="A101" s="16"/>
      <c r="B101" s="28"/>
      <c r="C101" s="28"/>
      <c r="D101" s="28"/>
      <c r="E101" s="37"/>
      <c r="F101" s="29"/>
      <c r="G101" s="29"/>
      <c r="H101" s="29"/>
      <c r="I101" s="29"/>
      <c r="J101" s="29"/>
      <c r="IR101"/>
      <c r="IS101"/>
      <c r="IT101"/>
      <c r="IU101"/>
      <c r="IV101"/>
    </row>
    <row r="102" spans="1:256" s="38" customFormat="1" ht="12.75">
      <c r="A102" s="16" t="s">
        <v>90</v>
      </c>
      <c r="B102" s="28"/>
      <c r="C102" s="28" t="s">
        <v>91</v>
      </c>
      <c r="D102" s="28">
        <v>8123</v>
      </c>
      <c r="E102" s="37"/>
      <c r="F102" s="32">
        <v>3000000</v>
      </c>
      <c r="G102" s="32">
        <v>0</v>
      </c>
      <c r="H102" s="32">
        <v>0</v>
      </c>
      <c r="I102" s="32">
        <v>0</v>
      </c>
      <c r="J102" s="32">
        <v>0</v>
      </c>
      <c r="IR102"/>
      <c r="IS102"/>
      <c r="IT102"/>
      <c r="IU102"/>
      <c r="IV102"/>
    </row>
    <row r="103" spans="1:256" s="38" customFormat="1" ht="12.75">
      <c r="A103" s="16" t="s">
        <v>92</v>
      </c>
      <c r="B103" s="28"/>
      <c r="C103" s="28" t="s">
        <v>93</v>
      </c>
      <c r="D103" s="28">
        <v>8124</v>
      </c>
      <c r="E103" s="37"/>
      <c r="F103" s="32">
        <v>-352940</v>
      </c>
      <c r="G103" s="32">
        <v>-529410</v>
      </c>
      <c r="H103" s="32">
        <v>-529410</v>
      </c>
      <c r="I103" s="32">
        <v>-529410</v>
      </c>
      <c r="J103" s="32">
        <v>-529410</v>
      </c>
      <c r="IR103"/>
      <c r="IS103"/>
      <c r="IT103"/>
      <c r="IU103"/>
      <c r="IV103"/>
    </row>
    <row r="104" spans="1:256" s="38" customFormat="1" ht="12.75">
      <c r="A104" s="16" t="s">
        <v>94</v>
      </c>
      <c r="B104" s="37"/>
      <c r="C104" s="28" t="s">
        <v>91</v>
      </c>
      <c r="D104" s="28">
        <v>8115</v>
      </c>
      <c r="E104" s="37"/>
      <c r="F104" s="32">
        <v>-906405.27</v>
      </c>
      <c r="G104" s="32">
        <v>1058820</v>
      </c>
      <c r="H104" s="32">
        <v>-204632.75</v>
      </c>
      <c r="I104" s="32">
        <v>800494</v>
      </c>
      <c r="J104" s="32">
        <v>103071</v>
      </c>
      <c r="IR104"/>
      <c r="IS104"/>
      <c r="IT104"/>
      <c r="IU104"/>
      <c r="IV104"/>
    </row>
    <row r="105" spans="1:256" s="38" customFormat="1" ht="12.75">
      <c r="A105" s="16" t="s">
        <v>95</v>
      </c>
      <c r="B105" s="37"/>
      <c r="C105" s="28" t="s">
        <v>91</v>
      </c>
      <c r="D105" s="28">
        <v>8127</v>
      </c>
      <c r="E105" s="37"/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IR105"/>
      <c r="IS105"/>
      <c r="IT105"/>
      <c r="IU105"/>
      <c r="IV105"/>
    </row>
    <row r="106" spans="3:10" ht="12.75">
      <c r="C106" s="20"/>
      <c r="D106" s="20"/>
      <c r="F106" s="22"/>
      <c r="G106" s="22"/>
      <c r="H106" s="22"/>
      <c r="I106" s="22"/>
      <c r="J106" s="22"/>
    </row>
    <row r="107" spans="1:10" ht="12.75">
      <c r="A107" s="2" t="s">
        <v>87</v>
      </c>
      <c r="B107" s="3"/>
      <c r="C107" s="43"/>
      <c r="D107" s="43"/>
      <c r="E107" s="3"/>
      <c r="F107" s="44" t="e">
        <f>SUM(F20+F26+F96+F102+F103+F104+F105)</f>
        <v>#REF!</v>
      </c>
      <c r="G107" s="44" t="e">
        <f>SUM(G20+G26+G96+G102+G103+G104+G105)</f>
        <v>#REF!</v>
      </c>
      <c r="H107" s="44" t="e">
        <f>SUM(H20+H26+H96+H102+H103+H104+H105)</f>
        <v>#REF!</v>
      </c>
      <c r="I107" s="44" t="e">
        <f>SUM(I20+I26+I96+I102+I103+I104+I105)</f>
        <v>#REF!</v>
      </c>
      <c r="J107" s="44">
        <f>SUM(J20+J26+J96+J102+J103+J104+J105)</f>
        <v>9181898</v>
      </c>
    </row>
    <row r="108" spans="3:9" ht="12.75">
      <c r="C108" s="20"/>
      <c r="D108" s="20"/>
      <c r="F108" s="22"/>
      <c r="G108" s="22"/>
      <c r="H108" s="22"/>
      <c r="I108" s="22"/>
    </row>
    <row r="109" spans="3:9" ht="12.75">
      <c r="C109" s="20"/>
      <c r="D109" s="20"/>
      <c r="F109" s="18"/>
      <c r="G109" s="18"/>
      <c r="H109" s="18"/>
      <c r="I109" s="18"/>
    </row>
    <row r="110" spans="3:10" ht="12.75">
      <c r="C110" s="20"/>
      <c r="F110" s="18"/>
      <c r="G110" s="45"/>
      <c r="H110" s="18"/>
      <c r="I110" s="45"/>
      <c r="J110" s="22"/>
    </row>
    <row r="111" spans="3:10" ht="12.75">
      <c r="C111" s="20"/>
      <c r="F111" s="18"/>
      <c r="G111" s="45"/>
      <c r="H111" s="18"/>
      <c r="I111" s="45"/>
      <c r="J111" s="22"/>
    </row>
    <row r="112" spans="3:10" ht="12.75">
      <c r="C112" s="20"/>
      <c r="F112" s="18"/>
      <c r="G112" s="45"/>
      <c r="H112" s="18"/>
      <c r="I112" s="45"/>
      <c r="J112" s="22"/>
    </row>
    <row r="113" spans="3:10" ht="12.75">
      <c r="C113" s="20"/>
      <c r="G113" s="22"/>
      <c r="I113" s="22"/>
      <c r="J113" s="51"/>
    </row>
    <row r="114" spans="3:10" ht="12.75">
      <c r="C114" s="20"/>
      <c r="J114" s="22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  <row r="123" ht="12.75">
      <c r="C123" s="20"/>
    </row>
    <row r="124" ht="12.75">
      <c r="C124" s="20"/>
    </row>
    <row r="125" ht="12.75">
      <c r="C125" s="20"/>
    </row>
  </sheetData>
  <sheetProtection/>
  <printOptions gridLines="1"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Městys Křivoklát</cp:lastModifiedBy>
  <dcterms:created xsi:type="dcterms:W3CDTF">2009-02-12T14:23:28Z</dcterms:created>
  <dcterms:modified xsi:type="dcterms:W3CDTF">2011-01-10T13:31:06Z</dcterms:modified>
  <cp:category/>
  <cp:version/>
  <cp:contentType/>
  <cp:contentStatus/>
</cp:coreProperties>
</file>